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38\1 výzva\"/>
    </mc:Choice>
  </mc:AlternateContent>
  <xr:revisionPtr revIDLastSave="0" documentId="13_ncr:1_{C1CF9B41-F2D8-4159-B13F-9913FFA688E6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S10" i="1" l="1"/>
  <c r="P8" i="1"/>
  <c r="P9" i="1"/>
  <c r="P10" i="1"/>
  <c r="S8" i="1"/>
  <c r="T8" i="1"/>
  <c r="S9" i="1"/>
  <c r="T9" i="1"/>
  <c r="P7" i="1"/>
  <c r="T10" i="1" l="1"/>
  <c r="Q13" i="1"/>
  <c r="T7" i="1"/>
  <c r="S7" i="1" l="1"/>
  <c r="R13" i="1" s="1"/>
</calcChain>
</file>

<file path=xl/sharedStrings.xml><?xml version="1.0" encoding="utf-8"?>
<sst xmlns="http://schemas.openxmlformats.org/spreadsheetml/2006/main" count="60" uniqueCount="49">
  <si>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</si>
  <si>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</si>
  <si>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</si>
  <si>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</si>
  <si>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</si>
  <si>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</si>
  <si>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</si>
  <si>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</si>
  <si>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</si>
  <si>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</si>
  <si>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</si>
  <si>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</si>
  <si>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</si>
  <si>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</si>
  <si>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</si>
  <si>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</si>
  <si>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</si>
  <si>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</si>
  <si>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</si>
  <si>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</si>
  <si>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</si>
  <si>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</si>
  <si>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</si>
  <si>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</si>
  <si>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</si>
  <si>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</si>
  <si>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</si>
  <si>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</si>
  <si>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</si>
  <si>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</si>
  <si>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</si>
  <si>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</si>
  <si>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</si>
  <si>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 xml:space="preserve">Příloha č. 2 Kupní smlouvy - technická specifikace
Výpočetní technika (III.) 138 - 2022 </t>
  </si>
  <si>
    <t>Společná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</si>
  <si>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</si>
  <si>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A2-NTC-2</t>
  </si>
  <si>
    <t>A2-NTC-4</t>
  </si>
  <si>
    <t>Teslova 11, 
301 00 Plzeň,
Nové technologie – výzkumné centrum - Infračervené technologie,
místnost TH 214</t>
  </si>
  <si>
    <t>Ing. Vladislav Lang, Ph.D.,
Tel.: 725 519 955,
37763 4717</t>
  </si>
  <si>
    <t>PC nadstandard pro stříhání videa včetně klávesnice a myši</t>
  </si>
  <si>
    <t>Záruka na zboží min. 60 měsíců, servis NBD on site po dobu 60 měsíců.</t>
  </si>
  <si>
    <t>PC standard včetně klávesnice a myši</t>
  </si>
  <si>
    <t>LCD monitor.
Úhlopříčka minimálně 24".
Rozlišení minimálně 1920 × 1200.
IPS.
Poměr stran 16:10.
Obnovovací frekvence minimálně 75 Hz.
Odezva maximálně 5 ms.
Maximální jas minimálně 350 cd/m2.
Kontrast 1000:1.
Povrch dyspleje antireflexní.
Filtr modrého světla.
Vstupy minimálně: DisplayPort 1.2, HDMI 1.4.
Nastavitelná výška, Pivot.
Záruka min. 60 měsíců, servis NBD on site po dobu 60 měsíců.</t>
  </si>
  <si>
    <t>LCD monitor.
Úhlopříčka minimálně 23,8".
Rozlišení minimálně Full HD 1920 × 1080.
IPS.
Poměr stran 16:9.
Obnovovací frekvence minimálně 60 Hz.
Odezva maximálně 5 ms.
Maximální jas minimálně 250 cd/m2.
Kontrast 1000:1.
Povrch dyspleje antireflexní.
Riltr modrého světla.
Vstupy minimálně: DisplayPort 1.2, HDMI 1.4.
Nastavitelná výška, Pivot.
Záruka min. 60 měsíců, servis NBD on site po dobu 60 měsíců.</t>
  </si>
  <si>
    <t>Výkon procesoru v Passmark CPU více než 20 100 bodů (platné ke dni 12.10.2022), minimálně 6 jader.
Skříň typu Tower se zdrojem o výkonu minimálně 550 W.
Operační paměť typu DDR5 minimálně 16 GB.
Grafická karta s výkonem v Passmarku více než 16 500 bodů (platné ke dni 12.10.2022).
SSD disk o kapacitě minimálně 1 TB.
HDD disk o kapacitě minimálně 2 TB.
Minimálně 8 USB portů, z toho minimálně 4 USB 3.0 porty, minimálně 1 USB-C.
V předním panelu minimálně 4x USB 3.0.
Minimálně 4x slot na RAM.
Síťová karta 1 Gb/s Ethernet s podporou PXE (může být integrovaná).
Grafický výstup minimálně 2x HDMI nebo Displayport.
CZ klávesnice.
Optická myš 3tl./kolečko.
Operační systém Windows 64-bit (Windows 11 Pro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Skříň nesmí být plombovaná a musí umožňovat beznástrojové otevření.
Záruka na zboží min. 60 měsíců, servis NBD on site po dobu 60 měsíců.</t>
  </si>
  <si>
    <t>Výkon procesoru v Passmark CPU více než 14 000 bodů (platné ke dni 12.10.2022), minimálně 4 jádra.
Operační paměť typu DDR4 minimálně 1x8 GB. 
Grafická karta integrovaná.
SSD disk o kapacitě minimálně 512 GB.
Minimálně 6 USB portů, z toho minimálně 4 USB 3.0 porty.
Minimálně 2x slot na RAM.
V předním panelu minimálně 2x USB 3.0
Síťová karta 1 Gb/s Ethernet  (může být integrovaná).
Grafický výstup HDMI nebo Displayport.
CZ klávesnice.
Optická myš 3tl./kolečko.
Operační systém Windows 64-bit (Windows 11 Pro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tower.
Záruka na zboží min. 60 měsíců, servis NBD on site po dobu 60 měsíců.</t>
  </si>
  <si>
    <t>Monitor min. 23,8" pro PC standard 
(k pol.č. 2)</t>
  </si>
  <si>
    <t>Monitor min. 24" pro PC nadstandard 
(k pol.č.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</si>
</sst>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6" borderId="13" xfId="0" applyFont="1" applyFill="1" applyBorder="1" applyAlignment="1">
      <alignment horizontal="left" vertical="center" wrapText="1" indent="1"/>
    </xf>
    <xf numFmtId="0" fontId="9" fillId="6" borderId="15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wrapText="1"/>
    </xf>
    <xf numFmtId="49" fontId="6" fillId="3" borderId="19" xfId="0" applyNumberFormat="1" applyFont="1" applyFill="1" applyBorder="1" applyAlignment="1">
      <alignment horizontal="center" vertical="center" wrapText="1"/>
    </xf>
    <xf numFmtId="49" fontId="6" fillId="3" borderId="2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21" fillId="4" borderId="13" xfId="0" applyFont="1" applyFill="1" applyBorder="1" applyAlignment="1" applyProtection="1">
      <alignment horizontal="center" vertical="center" wrapTex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21" fillId="4" borderId="15" xfId="0" applyFont="1" applyFill="1" applyBorder="1" applyAlignment="1" applyProtection="1">
      <alignment horizontal="center" vertical="center" wrapTex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7" zoomScale="37" zoomScaleNormal="37" workbookViewId="0">
      <selection activeCell="R7" sqref="R7:R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2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0.42578125" style="5" customWidth="1"/>
    <col min="12" max="12" width="38.42578125" style="5" customWidth="1"/>
    <col min="13" max="13" width="26.7109375" style="5" customWidth="1"/>
    <col min="14" max="14" width="41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7" t="s">
        <v>33</v>
      </c>
      <c r="C1" s="88"/>
      <c r="D1" s="8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9" t="s">
        <v>2</v>
      </c>
      <c r="H5" s="9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31</v>
      </c>
      <c r="L6" s="41" t="s">
        <v>18</v>
      </c>
      <c r="M6" s="42" t="s">
        <v>19</v>
      </c>
      <c r="N6" s="41" t="s">
        <v>20</v>
      </c>
      <c r="O6" s="39" t="s">
        <v>35</v>
      </c>
      <c r="P6" s="41" t="s">
        <v>21</v>
      </c>
      <c r="Q6" s="39" t="s">
        <v>5</v>
      </c>
      <c r="R6" s="43" t="s">
        <v>6</v>
      </c>
      <c r="S6" s="80" t="s">
        <v>7</v>
      </c>
      <c r="T6" s="80" t="s">
        <v>8</v>
      </c>
      <c r="U6" s="41" t="s">
        <v>22</v>
      </c>
      <c r="V6" s="41" t="s">
        <v>23</v>
      </c>
    </row>
    <row r="7" spans="1:22" ht="336" customHeight="1" thickTop="1" x14ac:dyDescent="0.25">
      <c r="A7" s="20"/>
      <c r="B7" s="48">
        <v>1</v>
      </c>
      <c r="C7" s="49" t="s">
        <v>40</v>
      </c>
      <c r="D7" s="50">
        <v>1</v>
      </c>
      <c r="E7" s="51" t="s">
        <v>25</v>
      </c>
      <c r="F7" s="82" t="s">
        <v>45</v>
      </c>
      <c r="G7" s="112"/>
      <c r="H7" s="113"/>
      <c r="I7" s="91" t="s">
        <v>34</v>
      </c>
      <c r="J7" s="94" t="s">
        <v>30</v>
      </c>
      <c r="K7" s="97" t="s">
        <v>32</v>
      </c>
      <c r="L7" s="52" t="s">
        <v>41</v>
      </c>
      <c r="M7" s="84" t="s">
        <v>39</v>
      </c>
      <c r="N7" s="84" t="s">
        <v>38</v>
      </c>
      <c r="O7" s="100">
        <v>45</v>
      </c>
      <c r="P7" s="53">
        <f>D7*Q7</f>
        <v>38000</v>
      </c>
      <c r="Q7" s="54">
        <v>38000</v>
      </c>
      <c r="R7" s="118"/>
      <c r="S7" s="55">
        <f>D7*R7</f>
        <v>0</v>
      </c>
      <c r="T7" s="56" t="str">
        <f t="shared" ref="T7" si="0">IF(ISNUMBER(R7), IF(R7&gt;Q7,"NEVYHOVUJE","VYHOVUJE")," ")</f>
        <v xml:space="preserve"> </v>
      </c>
      <c r="U7" s="75" t="s">
        <v>36</v>
      </c>
      <c r="V7" s="51" t="s">
        <v>11</v>
      </c>
    </row>
    <row r="8" spans="1:22" ht="322.5" customHeight="1" x14ac:dyDescent="0.25">
      <c r="A8" s="20"/>
      <c r="B8" s="57">
        <v>2</v>
      </c>
      <c r="C8" s="58" t="s">
        <v>42</v>
      </c>
      <c r="D8" s="59">
        <v>2</v>
      </c>
      <c r="E8" s="60" t="s">
        <v>25</v>
      </c>
      <c r="F8" s="83" t="s">
        <v>46</v>
      </c>
      <c r="G8" s="114"/>
      <c r="H8" s="115"/>
      <c r="I8" s="92"/>
      <c r="J8" s="95"/>
      <c r="K8" s="98"/>
      <c r="L8" s="61" t="s">
        <v>41</v>
      </c>
      <c r="M8" s="85"/>
      <c r="N8" s="85"/>
      <c r="O8" s="101"/>
      <c r="P8" s="62">
        <f>D8*Q8</f>
        <v>36000</v>
      </c>
      <c r="Q8" s="63">
        <v>18000</v>
      </c>
      <c r="R8" s="119"/>
      <c r="S8" s="64">
        <f>D8*R8</f>
        <v>0</v>
      </c>
      <c r="T8" s="65" t="str">
        <f t="shared" ref="T8:T10" si="1">IF(ISNUMBER(R8), IF(R8&gt;Q8,"NEVYHOVUJE","VYHOVUJE")," ")</f>
        <v xml:space="preserve"> </v>
      </c>
      <c r="U8" s="76" t="s">
        <v>37</v>
      </c>
      <c r="V8" s="60" t="s">
        <v>11</v>
      </c>
    </row>
    <row r="9" spans="1:22" ht="246.75" customHeight="1" x14ac:dyDescent="0.25">
      <c r="A9" s="20"/>
      <c r="B9" s="57">
        <v>3</v>
      </c>
      <c r="C9" s="58" t="s">
        <v>47</v>
      </c>
      <c r="D9" s="59">
        <v>2</v>
      </c>
      <c r="E9" s="60" t="s">
        <v>25</v>
      </c>
      <c r="F9" s="78" t="s">
        <v>44</v>
      </c>
      <c r="G9" s="114"/>
      <c r="H9" s="115"/>
      <c r="I9" s="92"/>
      <c r="J9" s="95"/>
      <c r="K9" s="98"/>
      <c r="L9" s="61" t="s">
        <v>41</v>
      </c>
      <c r="M9" s="85"/>
      <c r="N9" s="85"/>
      <c r="O9" s="101"/>
      <c r="P9" s="62">
        <f>D9*Q9</f>
        <v>9400</v>
      </c>
      <c r="Q9" s="63">
        <v>4700</v>
      </c>
      <c r="R9" s="119"/>
      <c r="S9" s="64">
        <f>D9*R9</f>
        <v>0</v>
      </c>
      <c r="T9" s="65" t="str">
        <f t="shared" si="1"/>
        <v xml:space="preserve"> </v>
      </c>
      <c r="U9" s="76" t="s">
        <v>37</v>
      </c>
      <c r="V9" s="60" t="s">
        <v>12</v>
      </c>
    </row>
    <row r="10" spans="1:22" ht="261" customHeight="1" thickBot="1" x14ac:dyDescent="0.3">
      <c r="A10" s="20"/>
      <c r="B10" s="66">
        <v>4</v>
      </c>
      <c r="C10" s="67" t="s">
        <v>48</v>
      </c>
      <c r="D10" s="68">
        <v>1</v>
      </c>
      <c r="E10" s="69" t="s">
        <v>25</v>
      </c>
      <c r="F10" s="79" t="s">
        <v>43</v>
      </c>
      <c r="G10" s="116"/>
      <c r="H10" s="117"/>
      <c r="I10" s="93"/>
      <c r="J10" s="96"/>
      <c r="K10" s="99"/>
      <c r="L10" s="70" t="s">
        <v>41</v>
      </c>
      <c r="M10" s="86"/>
      <c r="N10" s="86"/>
      <c r="O10" s="102"/>
      <c r="P10" s="71">
        <f>D10*Q10</f>
        <v>6600</v>
      </c>
      <c r="Q10" s="72">
        <v>6600</v>
      </c>
      <c r="R10" s="120"/>
      <c r="S10" s="73">
        <f>D10*R10</f>
        <v>0</v>
      </c>
      <c r="T10" s="74" t="str">
        <f t="shared" si="1"/>
        <v xml:space="preserve"> </v>
      </c>
      <c r="U10" s="77" t="s">
        <v>36</v>
      </c>
      <c r="V10" s="69" t="s">
        <v>12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110" t="s">
        <v>29</v>
      </c>
      <c r="C12" s="110"/>
      <c r="D12" s="110"/>
      <c r="E12" s="110"/>
      <c r="F12" s="110"/>
      <c r="G12" s="110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07" t="s">
        <v>10</v>
      </c>
      <c r="S12" s="108"/>
      <c r="T12" s="109"/>
      <c r="U12" s="24"/>
      <c r="V12" s="25"/>
    </row>
    <row r="13" spans="1:22" ht="50.45" customHeight="1" thickTop="1" thickBot="1" x14ac:dyDescent="0.3">
      <c r="B13" s="111" t="s">
        <v>27</v>
      </c>
      <c r="C13" s="111"/>
      <c r="D13" s="111"/>
      <c r="E13" s="111"/>
      <c r="F13" s="111"/>
      <c r="G13" s="111"/>
      <c r="H13" s="111"/>
      <c r="I13" s="26"/>
      <c r="L13" s="9"/>
      <c r="M13" s="9"/>
      <c r="N13" s="9"/>
      <c r="O13" s="27"/>
      <c r="P13" s="27"/>
      <c r="Q13" s="28">
        <f>SUM(P7:P10)</f>
        <v>90000</v>
      </c>
      <c r="R13" s="104">
        <f>SUM(S7:S10)</f>
        <v>0</v>
      </c>
      <c r="S13" s="105"/>
      <c r="T13" s="106"/>
    </row>
    <row r="14" spans="1:22" ht="15.75" thickTop="1" x14ac:dyDescent="0.25">
      <c r="B14" s="103" t="s">
        <v>28</v>
      </c>
      <c r="C14" s="103"/>
      <c r="D14" s="103"/>
      <c r="E14" s="103"/>
      <c r="F14" s="103"/>
      <c r="G14" s="103"/>
      <c r="H14" s="8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1"/>
      <c r="H15" s="8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1"/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1"/>
      <c r="H18" s="8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1"/>
      <c r="H21" s="8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mAkuh32SEboMQeb8wJtEptY5MK0iIXj+5Tj0o0KVf3jS4uANTspfeNcrQMBYTm/9ns03XFP6yqD6/HI6793aew==" saltValue="CnRTsn0w7s6P7EIpBSvTng==" spinCount="100000" sheet="1" objects="1" scenarios="1"/>
  <mergeCells count="13">
    <mergeCell ref="B14:G14"/>
    <mergeCell ref="R13:T13"/>
    <mergeCell ref="R12:T12"/>
    <mergeCell ref="B12:G12"/>
    <mergeCell ref="B13:H13"/>
    <mergeCell ref="M7:M10"/>
    <mergeCell ref="N7:N10"/>
    <mergeCell ref="B1:D1"/>
    <mergeCell ref="G5:H5"/>
    <mergeCell ref="I7:I10"/>
    <mergeCell ref="J7:J10"/>
    <mergeCell ref="K7:K10"/>
    <mergeCell ref="O7:O10"/>
  </mergeCells>
  <conditionalFormatting sqref="D7:D10 B7:B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2022-10-31T10:20:21Z</dcterms:modified>
</cp:coreProperties>
</file>